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0 CCSC CARS\CUENTA PÚBLICA Y AVANCE DE GESTIÓN\CUENTA PÚBLICA 2025\CUENTA PÚBLICA 2025\ESTADOS FINANCIEROS\0 GEO LDF\"/>
    </mc:Choice>
  </mc:AlternateContent>
  <xr:revisionPtr revIDLastSave="0" documentId="13_ncr:1_{BC90948D-16F2-4E05-BFEC-1BEB50A8858E}" xr6:coauthVersionLast="47" xr6:coauthVersionMax="47" xr10:uidLastSave="{00000000-0000-0000-0000-000000000000}"/>
  <bookViews>
    <workbookView xWindow="-120" yWindow="-120" windowWidth="20730" windowHeight="11040" xr2:uid="{B5534F4F-63AA-43C9-AC6F-470C9C30EB1D}"/>
  </bookViews>
  <sheets>
    <sheet name="BALANCE PRESUPUESTARIO T2 2025" sheetId="1" r:id="rId1"/>
  </sheets>
  <externalReferences>
    <externalReference r:id="rId2"/>
  </externalReferences>
  <definedNames>
    <definedName name="_xlnm.Print_Area" localSheetId="0">'BALANCE PRESUPUESTARIO T2 2025'!$A$1:$E$77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2" i="1" l="1"/>
  <c r="C72" i="1"/>
  <c r="B72" i="1"/>
  <c r="D59" i="1"/>
  <c r="C59" i="1"/>
  <c r="D57" i="1"/>
  <c r="C57" i="1"/>
  <c r="B57" i="1"/>
  <c r="D55" i="1"/>
  <c r="C55" i="1"/>
  <c r="B55" i="1"/>
  <c r="D45" i="1"/>
  <c r="D43" i="1" s="1"/>
  <c r="C45" i="1"/>
  <c r="C70" i="1" s="1"/>
  <c r="B45" i="1"/>
  <c r="D42" i="1"/>
  <c r="D69" i="1" s="1"/>
  <c r="C42" i="1"/>
  <c r="C69" i="1" s="1"/>
  <c r="C68" i="1" s="1"/>
  <c r="B42" i="1"/>
  <c r="B69" i="1" s="1"/>
  <c r="D41" i="1"/>
  <c r="C41" i="1"/>
  <c r="B41" i="1"/>
  <c r="B54" i="1" s="1"/>
  <c r="D35" i="1"/>
  <c r="C35" i="1"/>
  <c r="B35" i="1"/>
  <c r="D34" i="1"/>
  <c r="C34" i="1"/>
  <c r="B34" i="1"/>
  <c r="B33" i="1" s="1"/>
  <c r="D33" i="1"/>
  <c r="C33" i="1"/>
  <c r="D23" i="1"/>
  <c r="C23" i="1"/>
  <c r="B23" i="1"/>
  <c r="D20" i="1"/>
  <c r="C20" i="1"/>
  <c r="B20" i="1"/>
  <c r="D18" i="1"/>
  <c r="D67" i="1" s="1"/>
  <c r="C18" i="1"/>
  <c r="C67" i="1" s="1"/>
  <c r="B18" i="1"/>
  <c r="D17" i="1"/>
  <c r="C17" i="1"/>
  <c r="C52" i="1" s="1"/>
  <c r="B17" i="1"/>
  <c r="B52" i="1" s="1"/>
  <c r="B53" i="1" l="1"/>
  <c r="B61" i="1" s="1"/>
  <c r="B62" i="1" s="1"/>
  <c r="B70" i="1"/>
  <c r="B68" i="1" s="1"/>
  <c r="B43" i="1"/>
  <c r="D54" i="1"/>
  <c r="D53" i="1" s="1"/>
  <c r="D40" i="1"/>
  <c r="D46" i="1" s="1"/>
  <c r="D19" i="1" s="1"/>
  <c r="D16" i="1" s="1"/>
  <c r="D26" i="1" s="1"/>
  <c r="D28" i="1" s="1"/>
  <c r="D30" i="1" s="1"/>
  <c r="D36" i="1" s="1"/>
  <c r="C54" i="1"/>
  <c r="C53" i="1" s="1"/>
  <c r="C61" i="1" s="1"/>
  <c r="C62" i="1" s="1"/>
  <c r="C40" i="1"/>
  <c r="C76" i="1"/>
  <c r="C77" i="1" s="1"/>
  <c r="C43" i="1"/>
  <c r="C46" i="1" s="1"/>
  <c r="C19" i="1" s="1"/>
  <c r="C16" i="1" s="1"/>
  <c r="C26" i="1" s="1"/>
  <c r="C28" i="1" s="1"/>
  <c r="C30" i="1" s="1"/>
  <c r="C36" i="1" s="1"/>
  <c r="D70" i="1"/>
  <c r="D68" i="1" s="1"/>
  <c r="D76" i="1" s="1"/>
  <c r="D77" i="1" s="1"/>
  <c r="B67" i="1"/>
  <c r="D52" i="1"/>
  <c r="B40" i="1"/>
  <c r="D61" i="1" l="1"/>
  <c r="D62" i="1" s="1"/>
  <c r="B76" i="1"/>
  <c r="B77" i="1" s="1"/>
  <c r="B46" i="1"/>
  <c r="B19" i="1" s="1"/>
  <c r="B16" i="1" s="1"/>
  <c r="B26" i="1" s="1"/>
  <c r="B28" i="1" s="1"/>
  <c r="B30" i="1" s="1"/>
  <c r="B36" i="1" s="1"/>
</calcChain>
</file>

<file path=xl/sharedStrings.xml><?xml version="1.0" encoding="utf-8"?>
<sst xmlns="http://schemas.openxmlformats.org/spreadsheetml/2006/main" count="66" uniqueCount="41">
  <si>
    <t>Balance Presupuestario -LDF</t>
  </si>
  <si>
    <t>Del 1 de enero al 31 de diciembre de 2025</t>
  </si>
  <si>
    <t>(PESOS)</t>
  </si>
  <si>
    <t>Concepto</t>
  </si>
  <si>
    <t>Estimado/Aprobado</t>
  </si>
  <si>
    <t>Devengado</t>
  </si>
  <si>
    <t>Recaudado/Pagado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</si>
  <si>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</si>
  <si>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</si>
  <si>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</si>
  <si>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</si>
  <si>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</si>
  <si>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</si>
  <si>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>B2. Gasto Etiquetado (sin incluir Amortización de la Deuda Pública)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</si>
  <si>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</si>
  <si>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</si>
  <si>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</si>
  <si>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 (I = A - B + C)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</si>
  <si>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</si>
  <si>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</si>
  <si>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</si>
  <si>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</si>
  <si>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</si>
  <si>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</si>
  <si>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</si>
  <si>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</si>
  <si>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</si>
  <si>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</si>
  <si>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</si>
  <si>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</si>
  <si>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</si>
  <si>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</si>
  <si>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- G )</t>
  </si>
  <si>
    <t>A3.1 Financiamiento Neto con Fuente de Pago de Ingresos de Libre Disposición (A3.1 = F1 - G1)</t>
  </si>
  <si>
    <t>V.Balance Presupuestario de Recursos Disponibles (V = A1 + A3.1 - B1 + C1)</t>
  </si>
  <si>
    <t>VI. Balance Presupuestario de Recursos Disponibles sin Financiamiento Neto (VI = V - A3.1)</t>
  </si>
  <si>
    <t>A3.2 Financiamiento Neto con Fuente de Pago de Transferencias Federales Etiquetadas (A3.2 = F2 - G2)</t>
  </si>
  <si>
    <t>VII.Balance Presupuestario de Recursos Etiquetados (VII = A2 + A3.2 - B2 + C2)</t>
  </si>
  <si>
    <t>VI. Balance Presupuestario de Recursos Etiquetados sin Financiamiento Neto (VIII = VII - A3.2)</t>
  </si>
  <si>
    <t>Cuenta Pública 2025</t>
  </si>
  <si>
    <t>Gobierno del Estado de Oaxaca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</si>
</sst>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Univia Pro Book"/>
      <family val="3"/>
    </font>
    <font>
      <sz val="11"/>
      <color rgb="FF000000"/>
      <name val="Univia Pro Book"/>
      <family val="3"/>
    </font>
    <font>
      <b/>
      <sz val="14"/>
      <color rgb="FF000000"/>
      <name val="Univia Pro Book"/>
      <family val="3"/>
    </font>
    <font>
      <sz val="14"/>
      <color theme="1"/>
      <name val="Univia Pro Book"/>
      <family val="3"/>
    </font>
    <font>
      <sz val="14"/>
      <color rgb="FF000000"/>
      <name val="Univia Pro Book"/>
      <family val="3"/>
    </font>
    <font>
      <sz val="14"/>
      <color rgb="FF000000"/>
      <name val="Univia Pro Book"/>
    </font>
    <font>
      <sz val="14"/>
      <name val="Univia Pro Book"/>
      <family val="3"/>
    </font>
    <font>
      <b/>
      <sz val="14"/>
      <color theme="1"/>
      <name val="Univia Pro Book"/>
      <family val="3"/>
    </font>
    <font>
      <b/>
      <sz val="14"/>
      <name val="Univia P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164" fontId="2" fillId="2" borderId="0" xfId="1" applyNumberFormat="1" applyFont="1" applyFill="1"/>
    <xf numFmtId="49" fontId="3" fillId="2" borderId="0" xfId="0" applyNumberFormat="1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49" fontId="4" fillId="2" borderId="1" xfId="0" applyNumberFormat="1" applyFont="1" applyFill="1" applyBorder="1" applyAlignment="1">
      <alignment vertical="center" wrapText="1"/>
    </xf>
    <xf numFmtId="3" fontId="4" fillId="2" borderId="9" xfId="0" applyNumberFormat="1" applyFont="1" applyFill="1" applyBorder="1" applyAlignment="1">
      <alignment vertical="center"/>
    </xf>
    <xf numFmtId="49" fontId="6" fillId="0" borderId="4" xfId="0" applyNumberFormat="1" applyFont="1" applyBorder="1" applyAlignment="1">
      <alignment horizontal="left" vertical="center" wrapText="1" indent="4"/>
    </xf>
    <xf numFmtId="3" fontId="6" fillId="0" borderId="4" xfId="0" applyNumberFormat="1" applyFont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0" fontId="2" fillId="0" borderId="0" xfId="0" applyFont="1"/>
    <xf numFmtId="164" fontId="2" fillId="0" borderId="0" xfId="1" applyNumberFormat="1" applyFont="1" applyFill="1"/>
    <xf numFmtId="49" fontId="4" fillId="0" borderId="4" xfId="0" applyNumberFormat="1" applyFont="1" applyBorder="1" applyAlignment="1">
      <alignment vertical="center" wrapText="1"/>
    </xf>
    <xf numFmtId="3" fontId="4" fillId="0" borderId="4" xfId="1" applyNumberFormat="1" applyFont="1" applyFill="1" applyBorder="1" applyAlignment="1">
      <alignment vertical="center"/>
    </xf>
    <xf numFmtId="3" fontId="4" fillId="0" borderId="11" xfId="1" applyNumberFormat="1" applyFont="1" applyFill="1" applyBorder="1" applyAlignment="1">
      <alignment vertical="center"/>
    </xf>
    <xf numFmtId="164" fontId="2" fillId="0" borderId="0" xfId="0" applyNumberFormat="1" applyFont="1"/>
    <xf numFmtId="3" fontId="4" fillId="0" borderId="11" xfId="0" applyNumberFormat="1" applyFont="1" applyBorder="1" applyAlignment="1">
      <alignment vertical="center"/>
    </xf>
    <xf numFmtId="49" fontId="6" fillId="2" borderId="4" xfId="0" applyNumberFormat="1" applyFont="1" applyFill="1" applyBorder="1" applyAlignment="1">
      <alignment horizontal="left" vertical="center" wrapText="1" indent="4"/>
    </xf>
    <xf numFmtId="3" fontId="7" fillId="0" borderId="4" xfId="0" applyNumberFormat="1" applyFont="1" applyBorder="1" applyAlignment="1">
      <alignment vertical="center"/>
    </xf>
    <xf numFmtId="3" fontId="6" fillId="2" borderId="11" xfId="0" applyNumberFormat="1" applyFont="1" applyFill="1" applyBorder="1" applyAlignment="1">
      <alignment vertical="center"/>
    </xf>
    <xf numFmtId="49" fontId="4" fillId="2" borderId="4" xfId="0" applyNumberFormat="1" applyFont="1" applyFill="1" applyBorder="1" applyAlignment="1">
      <alignment vertical="center" wrapText="1"/>
    </xf>
    <xf numFmtId="3" fontId="4" fillId="0" borderId="4" xfId="0" applyNumberFormat="1" applyFont="1" applyBorder="1" applyAlignment="1">
      <alignment vertical="center"/>
    </xf>
    <xf numFmtId="3" fontId="4" fillId="2" borderId="11" xfId="0" applyNumberFormat="1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vertical="center"/>
    </xf>
    <xf numFmtId="49" fontId="6" fillId="2" borderId="4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vertical="center" wrapText="1"/>
    </xf>
    <xf numFmtId="3" fontId="4" fillId="2" borderId="6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164" fontId="2" fillId="2" borderId="0" xfId="1" applyNumberFormat="1" applyFont="1" applyFill="1" applyAlignment="1">
      <alignment vertical="center"/>
    </xf>
    <xf numFmtId="49" fontId="6" fillId="2" borderId="0" xfId="0" applyNumberFormat="1" applyFont="1" applyFill="1" applyAlignment="1">
      <alignment vertical="center" wrapText="1"/>
    </xf>
    <xf numFmtId="3" fontId="6" fillId="2" borderId="0" xfId="0" applyNumberFormat="1" applyFont="1" applyFill="1" applyAlignment="1">
      <alignment vertical="center"/>
    </xf>
    <xf numFmtId="49" fontId="4" fillId="3" borderId="12" xfId="0" applyNumberFormat="1" applyFont="1" applyFill="1" applyBorder="1" applyAlignment="1">
      <alignment horizontal="center" vertical="center" wrapText="1"/>
    </xf>
    <xf numFmtId="3" fontId="4" fillId="3" borderId="13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vertical="center" wrapText="1"/>
    </xf>
    <xf numFmtId="3" fontId="4" fillId="2" borderId="5" xfId="0" applyNumberFormat="1" applyFont="1" applyFill="1" applyBorder="1" applyAlignment="1">
      <alignment vertical="center"/>
    </xf>
    <xf numFmtId="49" fontId="6" fillId="0" borderId="11" xfId="0" applyNumberFormat="1" applyFont="1" applyBorder="1" applyAlignment="1">
      <alignment horizontal="left" vertical="center" wrapText="1" indent="4"/>
    </xf>
    <xf numFmtId="3" fontId="6" fillId="0" borderId="5" xfId="0" applyNumberFormat="1" applyFont="1" applyBorder="1" applyAlignment="1">
      <alignment vertical="center"/>
    </xf>
    <xf numFmtId="49" fontId="4" fillId="2" borderId="10" xfId="0" applyNumberFormat="1" applyFont="1" applyFill="1" applyBorder="1" applyAlignment="1">
      <alignment vertical="center" wrapText="1"/>
    </xf>
    <xf numFmtId="3" fontId="4" fillId="2" borderId="7" xfId="0" applyNumberFormat="1" applyFont="1" applyFill="1" applyBorder="1" applyAlignment="1">
      <alignment vertical="center"/>
    </xf>
    <xf numFmtId="3" fontId="8" fillId="0" borderId="11" xfId="0" applyNumberFormat="1" applyFont="1" applyBorder="1" applyAlignment="1">
      <alignment vertical="center"/>
    </xf>
    <xf numFmtId="0" fontId="9" fillId="2" borderId="6" xfId="0" applyFont="1" applyFill="1" applyBorder="1" applyAlignment="1">
      <alignment vertical="center" wrapText="1"/>
    </xf>
    <xf numFmtId="3" fontId="10" fillId="2" borderId="10" xfId="0" applyNumberFormat="1" applyFont="1" applyFill="1" applyBorder="1" applyAlignment="1">
      <alignment vertical="center"/>
    </xf>
    <xf numFmtId="3" fontId="5" fillId="2" borderId="0" xfId="0" applyNumberFormat="1" applyFont="1" applyFill="1" applyAlignment="1">
      <alignment vertical="center"/>
    </xf>
    <xf numFmtId="0" fontId="5" fillId="2" borderId="4" xfId="0" applyFont="1" applyFill="1" applyBorder="1" applyAlignment="1">
      <alignment vertical="center" wrapText="1"/>
    </xf>
    <xf numFmtId="3" fontId="6" fillId="2" borderId="9" xfId="0" applyNumberFormat="1" applyFont="1" applyFill="1" applyBorder="1" applyAlignment="1">
      <alignment vertical="center"/>
    </xf>
    <xf numFmtId="3" fontId="5" fillId="2" borderId="9" xfId="0" applyNumberFormat="1" applyFont="1" applyFill="1" applyBorder="1" applyAlignment="1">
      <alignment vertical="center"/>
    </xf>
    <xf numFmtId="3" fontId="6" fillId="2" borderId="5" xfId="0" applyNumberFormat="1" applyFont="1" applyFill="1" applyBorder="1" applyAlignment="1">
      <alignment vertical="center"/>
    </xf>
    <xf numFmtId="49" fontId="6" fillId="2" borderId="4" xfId="0" applyNumberFormat="1" applyFont="1" applyFill="1" applyBorder="1" applyAlignment="1">
      <alignment horizontal="left" vertical="center" wrapText="1" indent="2"/>
    </xf>
    <xf numFmtId="49" fontId="6" fillId="2" borderId="4" xfId="0" applyNumberFormat="1" applyFont="1" applyFill="1" applyBorder="1" applyAlignment="1">
      <alignment horizontal="left" vertical="center" wrapText="1" indent="5"/>
    </xf>
    <xf numFmtId="49" fontId="6" fillId="2" borderId="4" xfId="0" applyNumberFormat="1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left" vertical="center" wrapText="1"/>
    </xf>
    <xf numFmtId="49" fontId="4" fillId="2" borderId="6" xfId="0" applyNumberFormat="1" applyFont="1" applyFill="1" applyBorder="1" applyAlignment="1">
      <alignment horizontal="left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3" fontId="4" fillId="3" borderId="8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vertical="center" wrapText="1"/>
    </xf>
    <xf numFmtId="49" fontId="6" fillId="2" borderId="11" xfId="0" applyNumberFormat="1" applyFont="1" applyFill="1" applyBorder="1" applyAlignment="1">
      <alignment horizontal="left" vertical="center" wrapText="1" indent="2"/>
    </xf>
    <xf numFmtId="49" fontId="6" fillId="2" borderId="11" xfId="0" applyNumberFormat="1" applyFont="1" applyFill="1" applyBorder="1" applyAlignment="1">
      <alignment horizontal="left" vertical="center" wrapText="1" indent="4"/>
    </xf>
    <xf numFmtId="49" fontId="6" fillId="2" borderId="11" xfId="0" applyNumberFormat="1" applyFont="1" applyFill="1" applyBorder="1" applyAlignment="1">
      <alignment vertical="center" wrapText="1"/>
    </xf>
    <xf numFmtId="3" fontId="6" fillId="0" borderId="0" xfId="0" applyNumberFormat="1" applyFont="1" applyAlignment="1">
      <alignment vertical="center"/>
    </xf>
    <xf numFmtId="4" fontId="2" fillId="2" borderId="0" xfId="0" applyNumberFormat="1" applyFont="1" applyFill="1" applyAlignment="1">
      <alignment vertical="center"/>
    </xf>
    <xf numFmtId="49" fontId="4" fillId="3" borderId="9" xfId="0" applyNumberFormat="1" applyFont="1" applyFill="1" applyBorder="1" applyAlignment="1">
      <alignment horizontal="center" vertical="center" wrapText="1"/>
    </xf>
    <xf numFmtId="49" fontId="4" fillId="3" borderId="10" xfId="0" applyNumberFormat="1" applyFont="1" applyFill="1" applyBorder="1" applyAlignment="1">
      <alignment horizontal="center" vertical="center" wrapText="1"/>
    </xf>
    <xf numFmtId="3" fontId="4" fillId="3" borderId="9" xfId="0" applyNumberFormat="1" applyFont="1" applyFill="1" applyBorder="1" applyAlignment="1">
      <alignment horizontal="center" vertical="center" wrapText="1"/>
    </xf>
    <xf numFmtId="3" fontId="4" fillId="3" borderId="10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49" fontId="4" fillId="3" borderId="8" xfId="0" applyNumberFormat="1" applyFont="1" applyFill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174625</xdr:colOff>
      <xdr:row>1</xdr:row>
      <xdr:rowOff>15875</xdr:rowOff>
    </xdr:from>
    <xdr:to>
      <xdr:col>3</xdr:col>
      <xdr:colOff>1464766</xdr:colOff>
      <xdr:row>4</xdr:row>
      <xdr:rowOff>111125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5C87912C-4522-4B5D-891D-2B766B313D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43" t="16529" r="2539" b="22865"/>
        <a:stretch/>
      </xdr:blipFill>
      <xdr:spPr bwMode="auto">
        <a:xfrm>
          <a:off x="10680700" y="206375"/>
          <a:ext cx="3299916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653143</xdr:colOff>
      <xdr:row>0</xdr:row>
      <xdr:rowOff>0</xdr:rowOff>
    </xdr:from>
    <xdr:to>
      <xdr:col>0</xdr:col>
      <xdr:colOff>1605642</xdr:colOff>
      <xdr:row>4</xdr:row>
      <xdr:rowOff>134025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CC65653-B812-4F6E-8BE5-ABC5B719B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143" y="0"/>
          <a:ext cx="952499" cy="8960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4%20TO%20TRIMESTRE%202005/4.1%20FORMATO%20LDF%20BALANCE%20PRESUPUESTARIO%204TO%20T%202025%20GEO%20HT.xlsx" TargetMode="External"/><Relationship Id="rId2" Type="http://schemas.openxmlformats.org/officeDocument/2006/relationships/externalLinkPath" Target="file:///C:\Users\Admin\Documents\0%20CCSC%20CARS\CUENTA%20P&#218;BLICA%20Y%20AVANCE%20DE%20GESTI&#211;N\CUENTA%20P&#218;BLICA%202025\4%20TO%20TRIMESTRE%202005\4.1%20FORMATO%20LDF%20BALANCE%20PRESUPUESTARIO%204TO%20T%202025%20GEO%20HT.xlsx" TargetMode="External"/><Relationship Id="rId1" Type="http://schemas.openxmlformats.org/officeDocument/2006/relationships/externalLinkPath" Target="/Users/Admin/Documents/0%20CCSC%20CARS/CUENTA%20P&#218;BLICA%20Y%20AVANCE%20DE%20GESTI&#211;N/CUENTA%20P&#218;BLICA%202025/4%20TO%20TRIMESTRE%202005/4.1%20FORMATO%20LDF%20BALANCE%20PRESUPUESTARIO%204TO%20T%202025%20GEO%20H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LANCE PRESUPUESTARIO T2 2025"/>
      <sheetName val="INGRESOS"/>
      <sheetName val="6A-GEO"/>
      <sheetName val="No etiquetado"/>
      <sheetName val="Etiquetado"/>
      <sheetName val="Hoja1"/>
    </sheetNames>
    <sheetDataSet>
      <sheetData sheetId="0"/>
      <sheetData sheetId="1">
        <row r="47">
          <cell r="B47">
            <v>41852436599</v>
          </cell>
          <cell r="E47">
            <v>44918483027.839996</v>
          </cell>
          <cell r="F47">
            <v>44918483027.839996</v>
          </cell>
        </row>
        <row r="85">
          <cell r="B85">
            <v>61148531239</v>
          </cell>
          <cell r="E85">
            <v>60762471325.329987</v>
          </cell>
          <cell r="F85">
            <v>60762471325.329987</v>
          </cell>
        </row>
        <row r="94">
          <cell r="B94">
            <v>0</v>
          </cell>
          <cell r="E94">
            <v>0</v>
          </cell>
          <cell r="F94">
            <v>0</v>
          </cell>
        </row>
        <row r="95">
          <cell r="B95">
            <v>0</v>
          </cell>
          <cell r="E95">
            <v>0</v>
          </cell>
          <cell r="F95">
            <v>0</v>
          </cell>
        </row>
      </sheetData>
      <sheetData sheetId="2">
        <row r="80">
          <cell r="F80">
            <v>219127345.50999999</v>
          </cell>
          <cell r="I80">
            <v>164418353.50999999</v>
          </cell>
          <cell r="J80">
            <v>164418353.50999999</v>
          </cell>
        </row>
        <row r="81">
          <cell r="F81">
            <v>4573452.74</v>
          </cell>
          <cell r="I81">
            <v>4579273.05</v>
          </cell>
          <cell r="J81">
            <v>4579273.05</v>
          </cell>
        </row>
        <row r="82">
          <cell r="F82">
            <v>0</v>
          </cell>
          <cell r="I82">
            <v>56007083.280000001</v>
          </cell>
          <cell r="J82">
            <v>56007083.280000001</v>
          </cell>
        </row>
        <row r="139">
          <cell r="F139">
            <v>227286326.22</v>
          </cell>
          <cell r="I139">
            <v>225902827.61000001</v>
          </cell>
          <cell r="J139">
            <v>225902827.61000001</v>
          </cell>
        </row>
        <row r="140">
          <cell r="F140">
            <v>1624118135.4400001</v>
          </cell>
          <cell r="I140">
            <v>1339824193.5599999</v>
          </cell>
          <cell r="J140">
            <v>1339824193.5599999</v>
          </cell>
        </row>
        <row r="141">
          <cell r="F141">
            <v>0</v>
          </cell>
          <cell r="I141">
            <v>6889777.4000000004</v>
          </cell>
          <cell r="J141">
            <v>6889777.4000000004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580A0-6877-4A92-BA87-F09019282ADE}">
  <sheetPr codeName="Hoja1">
    <pageSetUpPr fitToPage="1"/>
  </sheetPr>
  <dimension ref="A6:L102"/>
  <sheetViews>
    <sheetView showGridLines="0" tabSelected="1" showWhiteSpace="0" view="pageBreakPreview" zoomScaleNormal="70" zoomScaleSheetLayoutView="100" zoomScalePageLayoutView="70" workbookViewId="0">
      <selection activeCell="A17" sqref="A17"/>
    </sheetView>
  </sheetViews>
  <sheetFormatPr baseColWidth="10" defaultColWidth="13" defaultRowHeight="15"/>
  <cols>
    <col min="1" max="1" width="127.42578125" style="1" customWidth="1"/>
    <col min="2" max="4" width="30.140625" style="2" customWidth="1"/>
    <col min="5" max="5" width="3.85546875" style="3" customWidth="1"/>
    <col min="6" max="6" width="26" style="4" customWidth="1"/>
    <col min="7" max="8" width="26" style="4" bestFit="1" customWidth="1"/>
    <col min="9" max="16384" width="13" style="3"/>
  </cols>
  <sheetData>
    <row r="6" spans="1:4" ht="6" customHeight="1" thickBot="1"/>
    <row r="7" spans="1:4" ht="6" hidden="1" customHeight="1" thickBot="1">
      <c r="A7" s="5"/>
    </row>
    <row r="8" spans="1:4" ht="19.5">
      <c r="A8" s="68" t="s">
        <v>39</v>
      </c>
      <c r="B8" s="69"/>
      <c r="C8" s="69"/>
      <c r="D8" s="70"/>
    </row>
    <row r="9" spans="1:4" ht="19.5">
      <c r="A9" s="71" t="s">
        <v>40</v>
      </c>
      <c r="B9" s="79"/>
      <c r="C9" s="79"/>
      <c r="D9" s="73"/>
    </row>
    <row r="10" spans="1:4" ht="19.5">
      <c r="A10" s="71" t="s">
        <v>0</v>
      </c>
      <c r="B10" s="72"/>
      <c r="C10" s="72"/>
      <c r="D10" s="73"/>
    </row>
    <row r="11" spans="1:4" ht="19.5">
      <c r="A11" s="71" t="s">
        <v>1</v>
      </c>
      <c r="B11" s="72"/>
      <c r="C11" s="72"/>
      <c r="D11" s="73"/>
    </row>
    <row r="12" spans="1:4" ht="20.25" thickBot="1">
      <c r="A12" s="74" t="s">
        <v>2</v>
      </c>
      <c r="B12" s="75"/>
      <c r="C12" s="75"/>
      <c r="D12" s="76"/>
    </row>
    <row r="13" spans="1:4" ht="19.5" thickBot="1">
      <c r="A13" s="6"/>
      <c r="B13" s="7"/>
      <c r="C13" s="7"/>
      <c r="D13" s="7"/>
    </row>
    <row r="14" spans="1:4" ht="15" customHeight="1">
      <c r="A14" s="64" t="s">
        <v>3</v>
      </c>
      <c r="B14" s="64" t="s">
        <v>4</v>
      </c>
      <c r="C14" s="77" t="s">
        <v>5</v>
      </c>
      <c r="D14" s="64" t="s">
        <v>6</v>
      </c>
    </row>
    <row r="15" spans="1:4" ht="23.25" customHeight="1" thickBot="1">
      <c r="A15" s="65"/>
      <c r="B15" s="65"/>
      <c r="C15" s="78"/>
      <c r="D15" s="65"/>
    </row>
    <row r="16" spans="1:4" ht="21.75" customHeight="1">
      <c r="A16" s="8" t="s">
        <v>7</v>
      </c>
      <c r="B16" s="9">
        <f>+B17+B18+B19</f>
        <v>102773681511.78</v>
      </c>
      <c r="C16" s="9">
        <f>+C17+C18+C19</f>
        <v>105455051525.55998</v>
      </c>
      <c r="D16" s="9">
        <f>+D17+D18+D19</f>
        <v>105455051525.55998</v>
      </c>
    </row>
    <row r="17" spans="1:12" s="13" customFormat="1" ht="21.75" customHeight="1">
      <c r="A17" s="10" t="s">
        <v>8</v>
      </c>
      <c r="B17" s="11">
        <f>+[1]INGRESOS!B47</f>
        <v>41852436599</v>
      </c>
      <c r="C17" s="12">
        <f>+[1]INGRESOS!E47</f>
        <v>44918483027.839996</v>
      </c>
      <c r="D17" s="12">
        <f>+[1]INGRESOS!F47</f>
        <v>44918483027.839996</v>
      </c>
      <c r="F17" s="14"/>
      <c r="G17" s="14"/>
      <c r="H17" s="14"/>
    </row>
    <row r="18" spans="1:12" s="13" customFormat="1" ht="21.75" customHeight="1">
      <c r="A18" s="10" t="s">
        <v>9</v>
      </c>
      <c r="B18" s="11">
        <f>+[1]INGRESOS!B85</f>
        <v>61148531239</v>
      </c>
      <c r="C18" s="12">
        <f>+[1]INGRESOS!E85</f>
        <v>60762471325.329987</v>
      </c>
      <c r="D18" s="12">
        <f>+[1]INGRESOS!F85</f>
        <v>60762471325.329987</v>
      </c>
      <c r="F18" s="14"/>
      <c r="G18" s="14"/>
      <c r="H18" s="14"/>
    </row>
    <row r="19" spans="1:12" s="13" customFormat="1" ht="21.75" customHeight="1">
      <c r="A19" s="10" t="s">
        <v>10</v>
      </c>
      <c r="B19" s="12">
        <f>+B46</f>
        <v>-227286326.22</v>
      </c>
      <c r="C19" s="12">
        <f>+C46</f>
        <v>-225902827.61000001</v>
      </c>
      <c r="D19" s="12">
        <f>+D46</f>
        <v>-225902827.61000001</v>
      </c>
      <c r="F19" s="14"/>
      <c r="G19" s="14"/>
      <c r="H19" s="14"/>
    </row>
    <row r="20" spans="1:12" s="13" customFormat="1" ht="21.75" customHeight="1">
      <c r="A20" s="15" t="s">
        <v>11</v>
      </c>
      <c r="B20" s="16">
        <f>+B21+B22</f>
        <v>103000967838</v>
      </c>
      <c r="C20" s="17">
        <f>+C21+C22</f>
        <v>100389936323.86998</v>
      </c>
      <c r="D20" s="17">
        <f>+D21+D22</f>
        <v>101725972816.24998</v>
      </c>
      <c r="F20" s="14"/>
      <c r="G20" s="14"/>
      <c r="H20" s="14"/>
    </row>
    <row r="21" spans="1:12" s="13" customFormat="1" ht="18.75">
      <c r="A21" s="10" t="s">
        <v>12</v>
      </c>
      <c r="B21" s="11">
        <v>41852436598.999992</v>
      </c>
      <c r="C21" s="11">
        <v>41687263781.199989</v>
      </c>
      <c r="D21" s="12">
        <v>43182505880.489998</v>
      </c>
      <c r="F21" s="14"/>
      <c r="G21" s="14"/>
      <c r="H21" s="14"/>
      <c r="J21" s="18"/>
      <c r="K21" s="18"/>
      <c r="L21" s="18"/>
    </row>
    <row r="22" spans="1:12" s="13" customFormat="1" ht="18.75">
      <c r="A22" s="10" t="s">
        <v>13</v>
      </c>
      <c r="B22" s="11">
        <v>61148531239.000008</v>
      </c>
      <c r="C22" s="11">
        <v>58702672542.669991</v>
      </c>
      <c r="D22" s="12">
        <v>58543466935.759987</v>
      </c>
      <c r="F22" s="14"/>
      <c r="G22" s="14"/>
      <c r="H22" s="14"/>
      <c r="J22" s="18"/>
      <c r="K22" s="18"/>
      <c r="L22" s="18"/>
    </row>
    <row r="23" spans="1:12" s="13" customFormat="1" ht="19.5">
      <c r="A23" s="15" t="s">
        <v>14</v>
      </c>
      <c r="B23" s="19">
        <f>+B24+B25</f>
        <v>0</v>
      </c>
      <c r="C23" s="19">
        <f>+C24+C25</f>
        <v>7729726316.0600014</v>
      </c>
      <c r="D23" s="19">
        <f>+D24+D25</f>
        <v>7509107118.9800014</v>
      </c>
      <c r="F23" s="14"/>
      <c r="G23" s="14"/>
      <c r="H23" s="14"/>
    </row>
    <row r="24" spans="1:12" ht="18.75">
      <c r="A24" s="20" t="s">
        <v>15</v>
      </c>
      <c r="B24" s="21">
        <v>0</v>
      </c>
      <c r="C24" s="22">
        <v>5833869338.8000011</v>
      </c>
      <c r="D24" s="22">
        <v>5633861429.500001</v>
      </c>
    </row>
    <row r="25" spans="1:12" ht="37.5">
      <c r="A25" s="20" t="s">
        <v>16</v>
      </c>
      <c r="B25" s="11">
        <v>0</v>
      </c>
      <c r="C25" s="22">
        <v>1895856977.2600007</v>
      </c>
      <c r="D25" s="22">
        <v>1875245689.4800005</v>
      </c>
    </row>
    <row r="26" spans="1:12" ht="21.75" customHeight="1">
      <c r="A26" s="23" t="s">
        <v>17</v>
      </c>
      <c r="B26" s="24">
        <f>+B16-B20+B23</f>
        <v>-227286326.22000122</v>
      </c>
      <c r="C26" s="25">
        <f>+C16-C20+C23</f>
        <v>12794841517.750004</v>
      </c>
      <c r="D26" s="25">
        <f>+D16-D20+D23</f>
        <v>11238185828.289999</v>
      </c>
    </row>
    <row r="27" spans="1:12" ht="21.75" customHeight="1">
      <c r="A27" s="23"/>
      <c r="B27" s="26"/>
      <c r="C27" s="22"/>
      <c r="D27" s="22"/>
    </row>
    <row r="28" spans="1:12" ht="21.75" customHeight="1">
      <c r="A28" s="23" t="s">
        <v>18</v>
      </c>
      <c r="B28" s="27">
        <f>+B26-B19</f>
        <v>-1.2218952178955078E-6</v>
      </c>
      <c r="C28" s="25">
        <f>+C26-C19</f>
        <v>13020744345.360004</v>
      </c>
      <c r="D28" s="25">
        <f>+D26-D19</f>
        <v>11464088655.9</v>
      </c>
    </row>
    <row r="29" spans="1:12" ht="21.75" customHeight="1">
      <c r="A29" s="28"/>
      <c r="B29" s="26"/>
      <c r="C29" s="22"/>
      <c r="D29" s="22"/>
    </row>
    <row r="30" spans="1:12" s="2" customFormat="1" ht="42" customHeight="1" thickBot="1">
      <c r="A30" s="29" t="s">
        <v>19</v>
      </c>
      <c r="B30" s="30">
        <f>+B28-B23</f>
        <v>-1.2218952178955078E-6</v>
      </c>
      <c r="C30" s="31">
        <f>+C28-C23</f>
        <v>5291018029.3000031</v>
      </c>
      <c r="D30" s="31">
        <f>+D28-D23</f>
        <v>3954981536.9199982</v>
      </c>
      <c r="F30" s="32"/>
      <c r="G30" s="32"/>
      <c r="H30" s="32"/>
    </row>
    <row r="31" spans="1:12" ht="19.5" thickBot="1">
      <c r="A31" s="33"/>
      <c r="B31" s="34"/>
      <c r="C31" s="34"/>
      <c r="D31" s="34"/>
    </row>
    <row r="32" spans="1:12" ht="20.25" thickBot="1">
      <c r="A32" s="35" t="s">
        <v>3</v>
      </c>
      <c r="B32" s="36" t="s">
        <v>20</v>
      </c>
      <c r="C32" s="36" t="s">
        <v>5</v>
      </c>
      <c r="D32" s="36" t="s">
        <v>21</v>
      </c>
    </row>
    <row r="33" spans="1:12" ht="21.75" customHeight="1">
      <c r="A33" s="37" t="s">
        <v>22</v>
      </c>
      <c r="B33" s="38">
        <f>+B34+B35</f>
        <v>1847818933.6900001</v>
      </c>
      <c r="C33" s="38">
        <f>+C34+C35</f>
        <v>1571718680.8</v>
      </c>
      <c r="D33" s="38">
        <f>+D34+D35</f>
        <v>1571718680.8</v>
      </c>
    </row>
    <row r="34" spans="1:12" s="13" customFormat="1" ht="38.25" customHeight="1">
      <c r="A34" s="39" t="s">
        <v>23</v>
      </c>
      <c r="B34" s="40">
        <f>+'[1]6A-GEO'!F80+'[1]6A-GEO'!F81+'[1]6A-GEO'!F82</f>
        <v>223700798.25</v>
      </c>
      <c r="C34" s="40">
        <f>+'[1]6A-GEO'!I80+'[1]6A-GEO'!I81+'[1]6A-GEO'!I82</f>
        <v>225004709.84</v>
      </c>
      <c r="D34" s="40">
        <f>+'[1]6A-GEO'!J80+'[1]6A-GEO'!J81+'[1]6A-GEO'!J82</f>
        <v>225004709.84</v>
      </c>
      <c r="F34" s="14"/>
      <c r="G34" s="14"/>
      <c r="H34" s="14"/>
      <c r="J34" s="18"/>
      <c r="K34" s="18"/>
      <c r="L34" s="18"/>
    </row>
    <row r="35" spans="1:12" s="13" customFormat="1" ht="21.75" customHeight="1">
      <c r="A35" s="39" t="s">
        <v>24</v>
      </c>
      <c r="B35" s="40">
        <f>+'[1]6A-GEO'!F140+'[1]6A-GEO'!F141</f>
        <v>1624118135.4400001</v>
      </c>
      <c r="C35" s="40">
        <f>+'[1]6A-GEO'!I140+'[1]6A-GEO'!I141</f>
        <v>1346713970.96</v>
      </c>
      <c r="D35" s="40">
        <f>+'[1]6A-GEO'!J140+'[1]6A-GEO'!J141</f>
        <v>1346713970.96</v>
      </c>
      <c r="F35" s="14"/>
      <c r="G35" s="14"/>
      <c r="H35" s="14"/>
      <c r="J35" s="18"/>
      <c r="K35" s="18"/>
      <c r="L35" s="18"/>
    </row>
    <row r="36" spans="1:12" ht="35.25" customHeight="1" thickBot="1">
      <c r="A36" s="41" t="s">
        <v>25</v>
      </c>
      <c r="B36" s="42">
        <f>+B30+B33</f>
        <v>1847818933.6899989</v>
      </c>
      <c r="C36" s="30">
        <f>+C30+C33</f>
        <v>6862736710.1000032</v>
      </c>
      <c r="D36" s="31">
        <f>+D30+D33</f>
        <v>5526700217.7199984</v>
      </c>
    </row>
    <row r="37" spans="1:12" ht="19.5" thickBot="1">
      <c r="A37" s="33"/>
      <c r="B37" s="34"/>
      <c r="C37" s="34"/>
      <c r="D37" s="34"/>
    </row>
    <row r="38" spans="1:12" ht="15" customHeight="1">
      <c r="A38" s="64" t="s">
        <v>3</v>
      </c>
      <c r="B38" s="66" t="s">
        <v>4</v>
      </c>
      <c r="C38" s="66" t="s">
        <v>5</v>
      </c>
      <c r="D38" s="66" t="s">
        <v>6</v>
      </c>
    </row>
    <row r="39" spans="1:12" ht="22.5" customHeight="1" thickBot="1">
      <c r="A39" s="65"/>
      <c r="B39" s="67"/>
      <c r="C39" s="67"/>
      <c r="D39" s="67"/>
    </row>
    <row r="40" spans="1:12" ht="21.75" customHeight="1">
      <c r="A40" s="23" t="s">
        <v>26</v>
      </c>
      <c r="B40" s="19">
        <f>B41+B42</f>
        <v>0</v>
      </c>
      <c r="C40" s="19">
        <f>C41+C42</f>
        <v>0</v>
      </c>
      <c r="D40" s="19">
        <f>D41+D42</f>
        <v>0</v>
      </c>
    </row>
    <row r="41" spans="1:12" s="13" customFormat="1" ht="42.75" customHeight="1">
      <c r="A41" s="10" t="s">
        <v>27</v>
      </c>
      <c r="B41" s="12">
        <f>+[1]INGRESOS!B94</f>
        <v>0</v>
      </c>
      <c r="C41" s="43">
        <f>+[1]INGRESOS!E94</f>
        <v>0</v>
      </c>
      <c r="D41" s="43">
        <f>+[1]INGRESOS!F94</f>
        <v>0</v>
      </c>
      <c r="F41" s="14"/>
      <c r="G41" s="14"/>
      <c r="H41" s="14"/>
    </row>
    <row r="42" spans="1:12" s="13" customFormat="1" ht="42.75" customHeight="1">
      <c r="A42" s="10" t="s">
        <v>28</v>
      </c>
      <c r="B42" s="12">
        <f>+[1]INGRESOS!B95</f>
        <v>0</v>
      </c>
      <c r="C42" s="43">
        <f>+[1]INGRESOS!E95</f>
        <v>0</v>
      </c>
      <c r="D42" s="43">
        <f>+[1]INGRESOS!F95</f>
        <v>0</v>
      </c>
      <c r="F42" s="14"/>
      <c r="G42" s="14"/>
      <c r="H42" s="14"/>
    </row>
    <row r="43" spans="1:12" s="13" customFormat="1" ht="21.75" customHeight="1">
      <c r="A43" s="15" t="s">
        <v>29</v>
      </c>
      <c r="B43" s="19">
        <f>+B44+B45</f>
        <v>227286326.22</v>
      </c>
      <c r="C43" s="19">
        <f>+C44+C45</f>
        <v>225902827.61000001</v>
      </c>
      <c r="D43" s="19">
        <f>+D44+D45</f>
        <v>225902827.61000001</v>
      </c>
      <c r="F43" s="14"/>
      <c r="G43" s="14"/>
      <c r="H43" s="14"/>
    </row>
    <row r="44" spans="1:12" s="13" customFormat="1" ht="21.75" customHeight="1">
      <c r="A44" s="10" t="s">
        <v>30</v>
      </c>
      <c r="B44" s="12">
        <v>0</v>
      </c>
      <c r="C44" s="12">
        <v>0</v>
      </c>
      <c r="D44" s="12">
        <v>0</v>
      </c>
      <c r="F44" s="14"/>
      <c r="G44" s="14"/>
      <c r="H44" s="14"/>
      <c r="J44" s="18"/>
      <c r="K44" s="18"/>
      <c r="L44" s="18"/>
    </row>
    <row r="45" spans="1:12" s="13" customFormat="1" ht="21.75" customHeight="1">
      <c r="A45" s="10" t="s">
        <v>31</v>
      </c>
      <c r="B45" s="12">
        <f>+'[1]6A-GEO'!F139</f>
        <v>227286326.22</v>
      </c>
      <c r="C45" s="12">
        <f>+'[1]6A-GEO'!I139</f>
        <v>225902827.61000001</v>
      </c>
      <c r="D45" s="12">
        <f>+'[1]6A-GEO'!J139</f>
        <v>225902827.61000001</v>
      </c>
      <c r="F45" s="14"/>
      <c r="G45" s="14"/>
      <c r="H45" s="14"/>
      <c r="J45" s="18"/>
      <c r="K45" s="18"/>
      <c r="L45" s="18"/>
    </row>
    <row r="46" spans="1:12" ht="21.75" customHeight="1" thickBot="1">
      <c r="A46" s="44" t="s">
        <v>32</v>
      </c>
      <c r="B46" s="45">
        <f>+B40-B43</f>
        <v>-227286326.22</v>
      </c>
      <c r="C46" s="45">
        <f>+C40-C43</f>
        <v>-225902827.61000001</v>
      </c>
      <c r="D46" s="45">
        <f>+D40-D43</f>
        <v>-225902827.61000001</v>
      </c>
    </row>
    <row r="47" spans="1:12" ht="18.75">
      <c r="A47" s="6"/>
      <c r="B47" s="46"/>
      <c r="C47" s="46"/>
      <c r="D47" s="46"/>
    </row>
    <row r="48" spans="1:12" ht="19.5" thickBot="1">
      <c r="A48" s="6"/>
      <c r="B48" s="46"/>
      <c r="C48" s="46"/>
      <c r="D48" s="46"/>
    </row>
    <row r="49" spans="1:4" ht="18" customHeight="1">
      <c r="A49" s="64" t="s">
        <v>3</v>
      </c>
      <c r="B49" s="66" t="s">
        <v>4</v>
      </c>
      <c r="C49" s="66" t="s">
        <v>5</v>
      </c>
      <c r="D49" s="66" t="s">
        <v>6</v>
      </c>
    </row>
    <row r="50" spans="1:4" ht="18" customHeight="1" thickBot="1">
      <c r="A50" s="65"/>
      <c r="B50" s="67"/>
      <c r="C50" s="67"/>
      <c r="D50" s="67"/>
    </row>
    <row r="51" spans="1:4" ht="21.75" customHeight="1">
      <c r="A51" s="47"/>
      <c r="B51" s="48"/>
      <c r="C51" s="49"/>
      <c r="D51" s="50"/>
    </row>
    <row r="52" spans="1:4" ht="21.75" customHeight="1">
      <c r="A52" s="28" t="s">
        <v>8</v>
      </c>
      <c r="B52" s="22">
        <f>+B17</f>
        <v>41852436599</v>
      </c>
      <c r="C52" s="22">
        <f>+C17</f>
        <v>44918483027.839996</v>
      </c>
      <c r="D52" s="22">
        <f>+D17</f>
        <v>44918483027.839996</v>
      </c>
    </row>
    <row r="53" spans="1:4" ht="48" customHeight="1">
      <c r="A53" s="51" t="s">
        <v>33</v>
      </c>
      <c r="B53" s="22">
        <f>+B54-B55</f>
        <v>0</v>
      </c>
      <c r="C53" s="22">
        <f>+C54-C55</f>
        <v>0</v>
      </c>
      <c r="D53" s="22">
        <f>+D54-D55</f>
        <v>0</v>
      </c>
    </row>
    <row r="54" spans="1:4" ht="29.25" customHeight="1">
      <c r="A54" s="52" t="s">
        <v>27</v>
      </c>
      <c r="B54" s="12">
        <f>+B41</f>
        <v>0</v>
      </c>
      <c r="C54" s="12">
        <f>+C41</f>
        <v>0</v>
      </c>
      <c r="D54" s="12">
        <f>+D41</f>
        <v>0</v>
      </c>
    </row>
    <row r="55" spans="1:4" ht="21.75" customHeight="1">
      <c r="A55" s="52" t="s">
        <v>30</v>
      </c>
      <c r="B55" s="22">
        <f>+B44</f>
        <v>0</v>
      </c>
      <c r="C55" s="22">
        <f>+C44</f>
        <v>0</v>
      </c>
      <c r="D55" s="22">
        <f>+D44</f>
        <v>0</v>
      </c>
    </row>
    <row r="56" spans="1:4" ht="21.75" customHeight="1">
      <c r="A56" s="28"/>
      <c r="B56" s="22"/>
      <c r="C56" s="22"/>
      <c r="D56" s="50"/>
    </row>
    <row r="57" spans="1:4" ht="21.75" customHeight="1">
      <c r="A57" s="53" t="s">
        <v>12</v>
      </c>
      <c r="B57" s="22">
        <f>+B21</f>
        <v>41852436598.999992</v>
      </c>
      <c r="C57" s="22">
        <f>+C21</f>
        <v>41687263781.199989</v>
      </c>
      <c r="D57" s="22">
        <f>+D21</f>
        <v>43182505880.489998</v>
      </c>
    </row>
    <row r="58" spans="1:4" ht="21.75" customHeight="1">
      <c r="A58" s="53"/>
      <c r="B58" s="22"/>
      <c r="C58" s="22"/>
      <c r="D58" s="50"/>
    </row>
    <row r="59" spans="1:4" ht="21.75" customHeight="1">
      <c r="A59" s="53" t="s">
        <v>15</v>
      </c>
      <c r="B59" s="12">
        <v>0</v>
      </c>
      <c r="C59" s="22">
        <f>+C24</f>
        <v>5833869338.8000011</v>
      </c>
      <c r="D59" s="22">
        <f>+D24</f>
        <v>5633861429.500001</v>
      </c>
    </row>
    <row r="60" spans="1:4" ht="21.75" customHeight="1">
      <c r="A60" s="28"/>
      <c r="B60" s="22"/>
      <c r="C60" s="22"/>
      <c r="D60" s="50"/>
    </row>
    <row r="61" spans="1:4" ht="39.75" customHeight="1">
      <c r="A61" s="54" t="s">
        <v>34</v>
      </c>
      <c r="B61" s="25">
        <f>+B52+B53-B57+B59</f>
        <v>7.62939453125E-6</v>
      </c>
      <c r="C61" s="25">
        <f>+C52+C53-C57+C59</f>
        <v>9065088585.4400082</v>
      </c>
      <c r="D61" s="25">
        <f>+D52+D53-D57+D59</f>
        <v>7369838576.8499994</v>
      </c>
    </row>
    <row r="62" spans="1:4" ht="48.75" customHeight="1" thickBot="1">
      <c r="A62" s="55" t="s">
        <v>35</v>
      </c>
      <c r="B62" s="31">
        <f>+B61-B53</f>
        <v>7.62939453125E-6</v>
      </c>
      <c r="C62" s="31">
        <f>+C61-C53</f>
        <v>9065088585.4400082</v>
      </c>
      <c r="D62" s="31">
        <f>+D61-D53</f>
        <v>7369838576.8499994</v>
      </c>
    </row>
    <row r="63" spans="1:4" ht="18.75">
      <c r="A63" s="6"/>
      <c r="B63" s="34"/>
      <c r="C63" s="34"/>
      <c r="D63" s="34"/>
    </row>
    <row r="64" spans="1:4" ht="19.5" thickBot="1">
      <c r="A64" s="6"/>
      <c r="B64" s="34"/>
      <c r="C64" s="34"/>
      <c r="D64" s="34"/>
    </row>
    <row r="65" spans="1:4" ht="18" customHeight="1">
      <c r="A65" s="64" t="s">
        <v>3</v>
      </c>
      <c r="B65" s="66" t="s">
        <v>4</v>
      </c>
      <c r="C65" s="66" t="s">
        <v>5</v>
      </c>
      <c r="D65" s="56" t="s">
        <v>6</v>
      </c>
    </row>
    <row r="66" spans="1:4" ht="18" customHeight="1" thickBot="1">
      <c r="A66" s="65"/>
      <c r="B66" s="67"/>
      <c r="C66" s="67"/>
      <c r="D66" s="57" t="s">
        <v>21</v>
      </c>
    </row>
    <row r="67" spans="1:4" ht="21.75" customHeight="1">
      <c r="A67" s="58" t="s">
        <v>9</v>
      </c>
      <c r="B67" s="22">
        <f>+B18</f>
        <v>61148531239</v>
      </c>
      <c r="C67" s="22">
        <f>+C18</f>
        <v>60762471325.329987</v>
      </c>
      <c r="D67" s="22">
        <f>+D18</f>
        <v>60762471325.329987</v>
      </c>
    </row>
    <row r="68" spans="1:4" ht="41.25" customHeight="1">
      <c r="A68" s="59" t="s">
        <v>36</v>
      </c>
      <c r="B68" s="22">
        <f>+B69-B70</f>
        <v>-227286326.22</v>
      </c>
      <c r="C68" s="22">
        <f>+C69-C70</f>
        <v>-225902827.61000001</v>
      </c>
      <c r="D68" s="22">
        <f>+D69-D70</f>
        <v>-225902827.61000001</v>
      </c>
    </row>
    <row r="69" spans="1:4" ht="43.5" customHeight="1">
      <c r="A69" s="60" t="s">
        <v>28</v>
      </c>
      <c r="B69" s="12">
        <f>+B42</f>
        <v>0</v>
      </c>
      <c r="C69" s="12">
        <f>+C42</f>
        <v>0</v>
      </c>
      <c r="D69" s="12">
        <f>+D42</f>
        <v>0</v>
      </c>
    </row>
    <row r="70" spans="1:4" ht="21.75" customHeight="1">
      <c r="A70" s="60" t="s">
        <v>31</v>
      </c>
      <c r="B70" s="22">
        <f>+B45</f>
        <v>227286326.22</v>
      </c>
      <c r="C70" s="22">
        <f>+C45</f>
        <v>225902827.61000001</v>
      </c>
      <c r="D70" s="22">
        <f>+D45</f>
        <v>225902827.61000001</v>
      </c>
    </row>
    <row r="71" spans="1:4" ht="21.75" customHeight="1">
      <c r="A71" s="61"/>
      <c r="B71" s="34"/>
      <c r="C71" s="22"/>
      <c r="D71" s="22"/>
    </row>
    <row r="72" spans="1:4" ht="30.75" customHeight="1">
      <c r="A72" s="61" t="s">
        <v>13</v>
      </c>
      <c r="B72" s="22">
        <f>+B22</f>
        <v>61148531239.000008</v>
      </c>
      <c r="C72" s="22">
        <f>+C22</f>
        <v>58702672542.669991</v>
      </c>
      <c r="D72" s="22">
        <f>+D22</f>
        <v>58543466935.759987</v>
      </c>
    </row>
    <row r="73" spans="1:4" ht="21.75" customHeight="1">
      <c r="A73" s="61"/>
      <c r="B73" s="34"/>
      <c r="C73" s="22"/>
      <c r="D73" s="22"/>
    </row>
    <row r="74" spans="1:4" ht="27.75" customHeight="1">
      <c r="A74" s="61" t="s">
        <v>16</v>
      </c>
      <c r="B74" s="62">
        <v>0</v>
      </c>
      <c r="C74" s="22">
        <v>0</v>
      </c>
      <c r="D74" s="22">
        <v>0</v>
      </c>
    </row>
    <row r="75" spans="1:4" ht="21.75" customHeight="1">
      <c r="A75" s="61"/>
      <c r="B75" s="34"/>
      <c r="C75" s="22"/>
      <c r="D75" s="22"/>
    </row>
    <row r="76" spans="1:4" ht="39.75" customHeight="1">
      <c r="A76" s="37" t="s">
        <v>37</v>
      </c>
      <c r="B76" s="25">
        <f>+B67+B68-B72+B74</f>
        <v>-227286326.22000885</v>
      </c>
      <c r="C76" s="25">
        <f>+C67+C68-C72+C74</f>
        <v>1833895955.0499954</v>
      </c>
      <c r="D76" s="25">
        <f>+D67+D68-D72+D74</f>
        <v>1993101561.9599991</v>
      </c>
    </row>
    <row r="77" spans="1:4" ht="39.75" customHeight="1" thickBot="1">
      <c r="A77" s="41" t="s">
        <v>38</v>
      </c>
      <c r="B77" s="31">
        <f>+B76-B68</f>
        <v>-8.8512897491455078E-6</v>
      </c>
      <c r="C77" s="31">
        <f>+C76-C68</f>
        <v>2059798782.6599956</v>
      </c>
      <c r="D77" s="31">
        <f>+D76-D68</f>
        <v>2219004389.5699992</v>
      </c>
    </row>
    <row r="78" spans="1:4">
      <c r="B78" s="63"/>
      <c r="C78" s="63"/>
      <c r="D78" s="63"/>
    </row>
    <row r="79" spans="1:4">
      <c r="B79" s="63"/>
      <c r="C79" s="63"/>
      <c r="D79" s="63"/>
    </row>
    <row r="80" spans="1:4">
      <c r="B80" s="63"/>
      <c r="C80" s="63"/>
      <c r="D80" s="63"/>
    </row>
    <row r="81" spans="2:4">
      <c r="B81" s="63"/>
      <c r="C81" s="63"/>
      <c r="D81" s="63"/>
    </row>
    <row r="82" spans="2:4">
      <c r="B82" s="63"/>
      <c r="C82" s="63"/>
      <c r="D82" s="63"/>
    </row>
    <row r="83" spans="2:4">
      <c r="B83" s="63"/>
      <c r="C83" s="63"/>
      <c r="D83" s="63"/>
    </row>
    <row r="84" spans="2:4">
      <c r="B84" s="63"/>
      <c r="C84" s="63"/>
      <c r="D84" s="63"/>
    </row>
    <row r="85" spans="2:4">
      <c r="B85" s="63"/>
      <c r="C85" s="63"/>
      <c r="D85" s="63"/>
    </row>
    <row r="86" spans="2:4">
      <c r="B86" s="63"/>
      <c r="C86" s="63"/>
      <c r="D86" s="63"/>
    </row>
    <row r="87" spans="2:4">
      <c r="B87" s="63"/>
      <c r="C87" s="63"/>
      <c r="D87" s="63"/>
    </row>
    <row r="88" spans="2:4">
      <c r="B88" s="63"/>
      <c r="C88" s="63"/>
      <c r="D88" s="63"/>
    </row>
    <row r="89" spans="2:4">
      <c r="B89" s="63"/>
      <c r="C89" s="63"/>
      <c r="D89" s="63"/>
    </row>
    <row r="90" spans="2:4">
      <c r="B90" s="63"/>
      <c r="C90" s="63"/>
      <c r="D90" s="63"/>
    </row>
    <row r="91" spans="2:4">
      <c r="B91" s="63"/>
      <c r="C91" s="63"/>
      <c r="D91" s="63"/>
    </row>
    <row r="92" spans="2:4">
      <c r="B92" s="63"/>
      <c r="C92" s="63"/>
      <c r="D92" s="63"/>
    </row>
    <row r="93" spans="2:4">
      <c r="B93" s="63"/>
      <c r="C93" s="63"/>
      <c r="D93" s="63"/>
    </row>
    <row r="94" spans="2:4">
      <c r="B94" s="63"/>
      <c r="C94" s="63"/>
      <c r="D94" s="63"/>
    </row>
    <row r="95" spans="2:4">
      <c r="B95" s="63"/>
      <c r="C95" s="63"/>
      <c r="D95" s="63"/>
    </row>
    <row r="96" spans="2:4">
      <c r="B96" s="63"/>
      <c r="C96" s="63"/>
      <c r="D96" s="63"/>
    </row>
    <row r="97" spans="2:4">
      <c r="B97" s="63"/>
      <c r="C97" s="63"/>
      <c r="D97" s="63"/>
    </row>
    <row r="98" spans="2:4">
      <c r="B98" s="63"/>
      <c r="C98" s="63"/>
      <c r="D98" s="63"/>
    </row>
    <row r="99" spans="2:4">
      <c r="B99" s="63"/>
      <c r="C99" s="63"/>
      <c r="D99" s="63"/>
    </row>
    <row r="100" spans="2:4">
      <c r="B100" s="63"/>
      <c r="C100" s="63"/>
      <c r="D100" s="63"/>
    </row>
    <row r="101" spans="2:4">
      <c r="B101" s="63"/>
      <c r="C101" s="63"/>
      <c r="D101" s="63"/>
    </row>
    <row r="102" spans="2:4">
      <c r="B102" s="63"/>
      <c r="C102" s="63"/>
      <c r="D102" s="63"/>
    </row>
  </sheetData>
  <mergeCells count="20">
    <mergeCell ref="A8:D8"/>
    <mergeCell ref="A10:D10"/>
    <mergeCell ref="A11:D11"/>
    <mergeCell ref="A12:D12"/>
    <mergeCell ref="A14:A15"/>
    <mergeCell ref="B14:B15"/>
    <mergeCell ref="C14:C15"/>
    <mergeCell ref="D14:D15"/>
    <mergeCell ref="A9:D9"/>
    <mergeCell ref="D38:D39"/>
    <mergeCell ref="A49:A50"/>
    <mergeCell ref="B49:B50"/>
    <mergeCell ref="C49:C50"/>
    <mergeCell ref="D49:D50"/>
    <mergeCell ref="A65:A66"/>
    <mergeCell ref="B65:B66"/>
    <mergeCell ref="C65:C66"/>
    <mergeCell ref="A38:A39"/>
    <mergeCell ref="B38:B39"/>
    <mergeCell ref="C38:C39"/>
  </mergeCells>
  <pageMargins left="0.65" right="0.23622047244094491" top="0.75" bottom="0.31" header="0.31496062992125984" footer="0.31496062992125984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PRESUPUESTARIO T2 2025</vt:lpstr>
      <vt:lpstr>'BALANCE PRESUPUESTARIO T2 2025'!Área_de_impresión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Romero</dc:creator>
  <cp:lastModifiedBy>César Romero</cp:lastModifiedBy>
  <cp:lastPrinted>2026-01-29T06:39:37Z</cp:lastPrinted>
  <dcterms:created xsi:type="dcterms:W3CDTF">2026-01-29T06:32:08Z</dcterms:created>
  <dcterms:modified xsi:type="dcterms:W3CDTF">2026-03-17T16:13:49Z</dcterms:modified>
</cp:coreProperties>
</file>